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480" yWindow="60" windowWidth="18195" windowHeight="11835" firstSheet="1" activeTab="1"/>
  </bookViews>
  <sheets>
    <sheet name="foxz" sheetId="4" state="veryHidden" r:id="rId1"/>
    <sheet name="GĐ 21-25" sheetId="3" r:id="rId2"/>
  </sheets>
  <definedNames>
    <definedName name="_xlnm.Print_Titles" localSheetId="1">'GĐ 21-25'!$4:$6</definedName>
  </definedNames>
  <calcPr calcId="144525"/>
</workbook>
</file>

<file path=xl/calcChain.xml><?xml version="1.0" encoding="utf-8"?>
<calcChain xmlns="http://schemas.openxmlformats.org/spreadsheetml/2006/main">
  <c r="C30" i="3" l="1"/>
  <c r="C29" i="3"/>
  <c r="G37" i="3" l="1"/>
  <c r="H37" i="3"/>
  <c r="I37" i="3"/>
  <c r="J37" i="3"/>
  <c r="K37" i="3"/>
  <c r="F41" i="3"/>
  <c r="F42" i="3"/>
  <c r="F43" i="3"/>
  <c r="C41" i="3"/>
  <c r="C42" i="3"/>
  <c r="C43" i="3"/>
  <c r="D38" i="3" l="1"/>
  <c r="D37" i="3" s="1"/>
  <c r="H38" i="3"/>
  <c r="I38" i="3"/>
  <c r="G38" i="3"/>
  <c r="E38" i="3"/>
  <c r="E37" i="3" s="1"/>
  <c r="F40" i="3"/>
  <c r="C40" i="3" s="1"/>
  <c r="I39" i="3"/>
  <c r="C39" i="3" s="1"/>
  <c r="F39" i="3"/>
  <c r="D26" i="3"/>
  <c r="K23" i="3"/>
  <c r="J23" i="3"/>
  <c r="H23" i="3"/>
  <c r="E23" i="3"/>
  <c r="D23" i="3"/>
  <c r="K26" i="3"/>
  <c r="J26" i="3"/>
  <c r="H26" i="3"/>
  <c r="G26" i="3"/>
  <c r="E26" i="3"/>
  <c r="F26" i="3" s="1"/>
  <c r="F30" i="3"/>
  <c r="K18" i="3"/>
  <c r="J18" i="3"/>
  <c r="H18" i="3"/>
  <c r="G18" i="3"/>
  <c r="E18" i="3"/>
  <c r="D18" i="3"/>
  <c r="I9" i="3"/>
  <c r="I10" i="3"/>
  <c r="I11" i="3"/>
  <c r="I12" i="3"/>
  <c r="I13" i="3"/>
  <c r="I14" i="3"/>
  <c r="I15" i="3"/>
  <c r="I17" i="3"/>
  <c r="I19" i="3"/>
  <c r="I20" i="3"/>
  <c r="I21" i="3"/>
  <c r="I22" i="3"/>
  <c r="I25" i="3"/>
  <c r="I26" i="3"/>
  <c r="I27" i="3"/>
  <c r="I28" i="3"/>
  <c r="I29" i="3"/>
  <c r="I31" i="3"/>
  <c r="I32" i="3"/>
  <c r="I33" i="3"/>
  <c r="I34" i="3"/>
  <c r="I35" i="3"/>
  <c r="I36" i="3"/>
  <c r="I42" i="3"/>
  <c r="I43" i="3"/>
  <c r="F9" i="3"/>
  <c r="C9" i="3" s="1"/>
  <c r="F10" i="3"/>
  <c r="F11" i="3"/>
  <c r="C11" i="3" s="1"/>
  <c r="F12" i="3"/>
  <c r="F13" i="3"/>
  <c r="C13" i="3" s="1"/>
  <c r="F14" i="3"/>
  <c r="F17" i="3"/>
  <c r="F19" i="3"/>
  <c r="F20" i="3"/>
  <c r="F21" i="3"/>
  <c r="F22" i="3"/>
  <c r="F24" i="3"/>
  <c r="F25" i="3"/>
  <c r="C25" i="3" s="1"/>
  <c r="F27" i="3"/>
  <c r="F28" i="3"/>
  <c r="F29" i="3"/>
  <c r="F31" i="3"/>
  <c r="F32" i="3"/>
  <c r="F33" i="3"/>
  <c r="F34" i="3"/>
  <c r="F35" i="3"/>
  <c r="F36" i="3"/>
  <c r="F38" i="3" l="1"/>
  <c r="F37" i="3" s="1"/>
  <c r="C37" i="3" s="1"/>
  <c r="C26" i="3"/>
  <c r="C38" i="3"/>
  <c r="C36" i="3"/>
  <c r="C33" i="3"/>
  <c r="C31" i="3"/>
  <c r="C28" i="3"/>
  <c r="C22" i="3"/>
  <c r="C20" i="3"/>
  <c r="C17" i="3"/>
  <c r="C35" i="3"/>
  <c r="C34" i="3"/>
  <c r="C32" i="3"/>
  <c r="C27" i="3"/>
  <c r="I18" i="3"/>
  <c r="C21" i="3"/>
  <c r="C19" i="3"/>
  <c r="C14" i="3"/>
  <c r="C12" i="3"/>
  <c r="C10" i="3"/>
  <c r="F18" i="3"/>
  <c r="C18" i="3" s="1"/>
  <c r="E16" i="3"/>
  <c r="G16" i="3"/>
  <c r="H16" i="3"/>
  <c r="J16" i="3"/>
  <c r="K16" i="3"/>
  <c r="D16" i="3"/>
  <c r="E8" i="3"/>
  <c r="E44" i="3" s="1"/>
  <c r="G8" i="3"/>
  <c r="H8" i="3"/>
  <c r="H44" i="3" s="1"/>
  <c r="J8" i="3"/>
  <c r="J44" i="3" s="1"/>
  <c r="K8" i="3"/>
  <c r="K44" i="3" s="1"/>
  <c r="D8" i="3"/>
  <c r="D44" i="3" s="1"/>
  <c r="G24" i="3"/>
  <c r="I24" i="3" l="1"/>
  <c r="C24" i="3" s="1"/>
  <c r="G23" i="3"/>
  <c r="G44" i="3" s="1"/>
  <c r="I16" i="3"/>
  <c r="F8" i="3"/>
  <c r="F23" i="3"/>
  <c r="I8" i="3"/>
  <c r="F16" i="3"/>
  <c r="I23" i="3" l="1"/>
  <c r="I44" i="3" s="1"/>
  <c r="C16" i="3"/>
  <c r="C8" i="3"/>
  <c r="F15" i="3"/>
  <c r="C15" i="3" s="1"/>
  <c r="C44" i="3" s="1"/>
  <c r="C23" i="3" l="1"/>
  <c r="F44" i="3"/>
</calcChain>
</file>

<file path=xl/sharedStrings.xml><?xml version="1.0" encoding="utf-8"?>
<sst xmlns="http://schemas.openxmlformats.org/spreadsheetml/2006/main" count="67" uniqueCount="63">
  <si>
    <t>STT</t>
  </si>
  <si>
    <t>Dự án</t>
  </si>
  <si>
    <t>Trong đó</t>
  </si>
  <si>
    <t>Ngân sách Trung ương</t>
  </si>
  <si>
    <t>Vốn đầu tư phát triển</t>
  </si>
  <si>
    <t>Vốn sự nghiệp</t>
  </si>
  <si>
    <t>Tổng cộng</t>
  </si>
  <si>
    <t>Vốn tín dụng chính sách</t>
  </si>
  <si>
    <t>Vốn huy động khác</t>
  </si>
  <si>
    <t>Ghi chú</t>
  </si>
  <si>
    <t>Ngân sách địa phương</t>
  </si>
  <si>
    <t>Đơn vị tính: triệu đồng</t>
  </si>
  <si>
    <t>Dự án 2: Quy hoạch, sắp xếp, bố trí, ổn định dân cư ở những nơi cần thiết</t>
  </si>
  <si>
    <t>Dự án 3: Phát triển sản xuất nông, lâm nghiệp, phát huy tiềm năng, thế mạnh của các vùng miền để sản xuất hàng hóa theo chuỗi giá trị</t>
  </si>
  <si>
    <t>Dự án 4: Đầu tư cơ sở hạ tầng thiết yếu, phục vụ sản xuất, đời sống trong vùng đồng bào DTTS và miền núi và các đơn vị sự nghiệp công của lĩnh vực dân tộc</t>
  </si>
  <si>
    <t>Dự án 5: Phát triển giáo dục đào tạo nâng cao chất lượng nguồn nhân lực</t>
  </si>
  <si>
    <t>Dự án 6: Bảo tồn, phát huy giá trị văn hóa truyền thống tốt đẹp của các DTTS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</si>
  <si>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</si>
  <si>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</si>
  <si>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tạo sinh kế, phát triển kinh tế nhóm dân tộc rất ít người, nhóm dân tộc còn nhiều khó khăn</t>
  </si>
  <si>
    <t>Dự án 10: Truyền thông, tuyên truyền, vận động trong vùng đồng bào dân tộc thiểu số và miền núi. Kiểm tra, giám sát đánh giá việc tổ chức thực hiện Chương trình</t>
  </si>
  <si>
    <t>BIỂU TỔNG HỢP KINH PHÍ THỰC HIỆN CHƯƠNG TRÌNH MỤC TIÊU QUỐC GIA PHÁT TRIỂN
KT-XH VÙNG ĐỒNG BÀO DÂN TỘC THIỂU SỐ VÀ MIỀN NÚI TỈNH QUẢNG NGÃI GIAI ĐOẠN 2021 - 2025</t>
  </si>
  <si>
    <t>3=(6+9+10+11)</t>
  </si>
  <si>
    <t>6=(4+5)</t>
  </si>
  <si>
    <t>9=(7+8)</t>
  </si>
  <si>
    <t>Dự án 1: Giải quyết tình trạng thiếu đất ở, nhà ở, đất sản xuất, nước sinh hoạt</t>
  </si>
  <si>
    <t>Tổng nhu cầu vốn</t>
  </si>
  <si>
    <t>- Hỗ trợ đất ở</t>
  </si>
  <si>
    <t>- Hỗ trợ nhà ở</t>
  </si>
  <si>
    <t>- Hỗ trợ đất sản xuất</t>
  </si>
  <si>
    <t>- Hỗ trợ chuyển đổi nghề</t>
  </si>
  <si>
    <t>- Hỗ trợ nước sinh hoạt phân tán</t>
  </si>
  <si>
    <t>- Hỗ trợ nước sinh hoạt tập trung</t>
  </si>
  <si>
    <r>
      <rPr>
        <b/>
        <sz val="12"/>
        <rFont val="Times New Roman"/>
        <family val="1"/>
      </rPr>
      <t>Tiểu dự án 1:</t>
    </r>
    <r>
      <rPr>
        <sz val="12"/>
        <rFont val="Times New Roman"/>
        <family val="1"/>
      </rPr>
      <t xml:space="preserve"> Phát triển kinh tế nông, lâm nghiệp bền vững gắn với bảo vệ rừng</t>
    </r>
  </si>
  <si>
    <r>
      <rPr>
        <b/>
        <sz val="12"/>
        <rFont val="Times New Roman"/>
        <family val="1"/>
      </rPr>
      <t>Tiểu dự án 2:</t>
    </r>
    <r>
      <rPr>
        <sz val="12"/>
        <rFont val="Times New Roman"/>
        <family val="1"/>
      </rPr>
      <t xml:space="preserve"> Hỗ trợ PTSX theo chuỗi giá trị, vùng trồng dược liệu quý, thúc đẩy khởi sự kinh doanh, khởi nghiệp và thu hút đầu tư</t>
    </r>
  </si>
  <si>
    <r>
      <rPr>
        <b/>
        <sz val="12"/>
        <rFont val="Times New Roman"/>
        <family val="1"/>
      </rPr>
      <t xml:space="preserve">Nội dung 2: </t>
    </r>
    <r>
      <rPr>
        <sz val="12"/>
        <rFont val="Times New Roman"/>
        <family val="1"/>
      </rPr>
      <t>Đầu tư, hỗ trợ phát triển vùng trồng dược liệu quý</t>
    </r>
  </si>
  <si>
    <r>
      <rPr>
        <b/>
        <sz val="12"/>
        <rFont val="Times New Roman"/>
        <family val="1"/>
      </rPr>
      <t>Nội dung1:</t>
    </r>
    <r>
      <rPr>
        <sz val="12"/>
        <rFont val="Times New Roman"/>
        <family val="1"/>
      </rPr>
      <t xml:space="preserve"> Hỗ trợ phát triển theo chuỗi giá trị</t>
    </r>
  </si>
  <si>
    <r>
      <rPr>
        <b/>
        <sz val="12"/>
        <rFont val="Times New Roman"/>
        <family val="1"/>
      </rPr>
      <t>Nội dung 3:</t>
    </r>
    <r>
      <rPr>
        <sz val="12"/>
        <rFont val="Times New Roman"/>
        <family val="1"/>
      </rPr>
      <t xml:space="preserve"> Thúc đẩy khỏi sự kinh doanh, khởi nghiệp và thu hút đầu tư vùng đồng bào dân tộc thiểu số và miền núi</t>
    </r>
  </si>
  <si>
    <r>
      <rPr>
        <b/>
        <sz val="12"/>
        <rFont val="Times New Roman"/>
        <family val="1"/>
      </rPr>
      <t xml:space="preserve">Tiểu dự án 3: </t>
    </r>
    <r>
      <rPr>
        <sz val="12"/>
        <rFont val="Times New Roman"/>
        <family val="1"/>
      </rPr>
      <t>Phát triển kinh tế xã hội - mô hình bộ đội gắn với dân bản vùng ĐBDTTS và MN</t>
    </r>
  </si>
  <si>
    <t>I</t>
  </si>
  <si>
    <t>II</t>
  </si>
  <si>
    <t>III</t>
  </si>
  <si>
    <t>IV</t>
  </si>
  <si>
    <t>V</t>
  </si>
  <si>
    <t>VI</t>
  </si>
  <si>
    <t>VII</t>
  </si>
  <si>
    <t>VIII</t>
  </si>
  <si>
    <t>IX</t>
  </si>
  <si>
    <t>X</t>
  </si>
  <si>
    <r>
      <rPr>
        <b/>
        <sz val="12"/>
        <rFont val="Times New Roman"/>
        <family val="1"/>
      </rPr>
      <t>Tiểu dự án 1:</t>
    </r>
    <r>
      <rPr>
        <sz val="12"/>
        <rFont val="Times New Roman"/>
        <family val="1"/>
      </rPr>
      <t xml:space="preserve"> Đầu tư cơ sở hạ tầng thiết yếu, phục vụ sản xuất, đời sống trong vùng đồng bào dân tộc thiểu số và miền núi</t>
    </r>
  </si>
  <si>
    <r>
      <rPr>
        <b/>
        <sz val="12"/>
        <rFont val="Times New Roman"/>
        <family val="1"/>
      </rPr>
      <t>Tiểu dự án 2:</t>
    </r>
    <r>
      <rPr>
        <sz val="12"/>
        <rFont val="Times New Roman"/>
        <family val="1"/>
      </rPr>
      <t xml:space="preserve"> Đầu tư cơ sở vật chất các đơn vị sự nghiệp công lập hoạt động trong lĩnh vực công tác dân tộc</t>
    </r>
  </si>
  <si>
    <r>
      <rPr>
        <b/>
        <sz val="12"/>
        <rFont val="Times New Roman"/>
        <family val="1"/>
      </rPr>
      <t xml:space="preserve">Tiểu dự án 1: </t>
    </r>
    <r>
      <rPr>
        <sz val="12"/>
        <rFont val="Times New Roman"/>
        <family val="1"/>
      </rPr>
      <t>Đổi mới hoạt động, củng cố phát triển các trường phổ thông dân tộc nội trú, trường phổ thông dân tộc bán trú</t>
    </r>
  </si>
  <si>
    <r>
      <rPr>
        <b/>
        <sz val="12"/>
        <rFont val="Times New Roman"/>
        <family val="1"/>
      </rPr>
      <t>Tiểu dự án 2:</t>
    </r>
    <r>
      <rPr>
        <sz val="12"/>
        <rFont val="Times New Roman"/>
        <family val="1"/>
      </rPr>
      <t xml:space="preserve"> Bồi dưỡng kiến thức dân tộc; đào tạo dự bị đại học, đại học và sau đại học</t>
    </r>
  </si>
  <si>
    <r>
      <rPr>
        <b/>
        <sz val="12"/>
        <rFont val="Times New Roman"/>
        <family val="1"/>
      </rPr>
      <t>Tiểu dự án 3:</t>
    </r>
    <r>
      <rPr>
        <sz val="12"/>
        <rFont val="Times New Roman"/>
        <family val="1"/>
      </rPr>
      <t xml:space="preserve"> Dự án phát triển giáo dục nghề nghiệp và giải quyết việc làm</t>
    </r>
  </si>
  <si>
    <r>
      <rPr>
        <b/>
        <sz val="12"/>
        <rFont val="Times New Roman"/>
        <family val="1"/>
      </rPr>
      <t>Tiểu dự án 4:</t>
    </r>
    <r>
      <rPr>
        <sz val="12"/>
        <rFont val="Times New Roman"/>
        <family val="1"/>
      </rPr>
      <t xml:space="preserve"> Đào tạo nâng cao năng lực cho cộng đồng và cán bộ triển khai Chương trình ở các cấp</t>
    </r>
  </si>
  <si>
    <r>
      <rPr>
        <b/>
        <sz val="12"/>
        <rFont val="Times New Roman"/>
        <family val="1"/>
      </rPr>
      <t>Tiểu dự án 1:</t>
    </r>
    <r>
      <rPr>
        <sz val="12"/>
        <rFont val="Times New Roman"/>
        <family val="1"/>
      </rPr>
      <t xml:space="preserve"> Đầu tư phát triển kinh tế - xã hội các dân tộc còn gặp nhiều khó khăn, dân tộc có khó khăn đặc thù</t>
    </r>
  </si>
  <si>
    <r>
      <rPr>
        <b/>
        <sz val="12"/>
        <rFont val="Times New Roman"/>
        <family val="1"/>
      </rPr>
      <t>Tiểu dự án 2:</t>
    </r>
    <r>
      <rPr>
        <sz val="12"/>
        <rFont val="Times New Roman"/>
        <family val="1"/>
      </rPr>
      <t xml:space="preserve"> Giảm thiểu tình trạng tảo hôn và hôn nhân cận huyết thống</t>
    </r>
  </si>
  <si>
    <r>
      <rPr>
        <b/>
        <sz val="12"/>
        <rFont val="Times New Roman"/>
        <family val="1"/>
      </rPr>
      <t xml:space="preserve">Tiểu dự án 1: </t>
    </r>
    <r>
      <rPr>
        <sz val="12"/>
        <rFont val="Times New Roman"/>
        <family val="1"/>
      </rPr>
      <t>Biểu dương, tôn vinh điển hình tiên tiến, phát huy vai trò của người có uy tín; phổ biến, giáo dục pháp luật, trợ giúp pháp lý và tuyên truyền, vận động đồng bào</t>
    </r>
  </si>
  <si>
    <r>
      <rPr>
        <b/>
        <sz val="12"/>
        <rFont val="Times New Roman"/>
        <family val="1"/>
      </rPr>
      <t xml:space="preserve">Tiểu dự án 2: </t>
    </r>
    <r>
      <rPr>
        <sz val="12"/>
        <rFont val="Times New Roman"/>
        <family val="1"/>
      </rPr>
      <t>Ứng dụng công nghệ thông tin hỗ trợ phát triển kinh tế - xã hội và đảm bảo an ninh trật tự</t>
    </r>
  </si>
  <si>
    <r>
      <rPr>
        <b/>
        <sz val="12"/>
        <rFont val="Times New Roman"/>
        <family val="1"/>
      </rPr>
      <t>Tiểu dự án 3:</t>
    </r>
    <r>
      <rPr>
        <sz val="12"/>
        <rFont val="Times New Roman"/>
        <family val="1"/>
      </rPr>
      <t xml:space="preserve"> Kiểm tra, giám sát, đánh giá, đào tạo, tập huấn tổ chức thực hiện Chương trình</t>
    </r>
  </si>
  <si>
    <r>
      <rPr>
        <b/>
        <sz val="12"/>
        <rFont val="Times New Roman"/>
        <family val="1"/>
      </rPr>
      <t xml:space="preserve">Nội dung số 01: </t>
    </r>
    <r>
      <rPr>
        <sz val="12"/>
        <rFont val="Times New Roman"/>
        <family val="1"/>
      </rPr>
      <t>Biểu dương, tôn vinh điển hình tiên tiến, phát huy vai trò của người có uy tín</t>
    </r>
  </si>
  <si>
    <r>
      <rPr>
        <b/>
        <sz val="12"/>
        <rFont val="Times New Roman"/>
        <family val="1"/>
      </rPr>
      <t>Nội dung số 02:</t>
    </r>
    <r>
      <rPr>
        <sz val="12"/>
        <rFont val="Times New Roman"/>
        <family val="1"/>
      </rPr>
      <t xml:space="preserve"> Phổ biến, giáo dục pháp luật và tuyên truyền, vận động đồng bào DTTS.</t>
    </r>
  </si>
  <si>
    <r>
      <rPr>
        <b/>
        <sz val="12"/>
        <rFont val="Times New Roman"/>
        <family val="1"/>
      </rPr>
      <t>Nội dung số 3:</t>
    </r>
    <r>
      <rPr>
        <sz val="12"/>
        <rFont val="Times New Roman"/>
        <family val="1"/>
      </rPr>
      <t xml:space="preserve"> Tăng cường, nâng cao khả năng tiếp cận và thụ hưởng hoạt động trợ giúp pháp lý chất lượng cho vùng đồng bào DTTS&amp;MN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</si>
</sst>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3"/>
      <color theme="1"/>
      <name val="Times New Roman"/>
      <family val="1"/>
    </font>
    <font>
      <i/>
      <sz val="12"/>
      <color theme="1"/>
      <name val="Times New Roman"/>
      <family val="1"/>
    </font>
    <font>
      <b/>
      <sz val="12"/>
      <color theme="1"/>
      <name val="Times New Roman"/>
      <family val="1"/>
    </font>
    <font>
      <b/>
      <sz val="11"/>
      <color theme="1"/>
      <name val="Times New Roman"/>
      <family val="1"/>
    </font>
    <font>
      <sz val="12"/>
      <name val="Times New Roman"/>
      <family val="1"/>
    </font>
    <font>
      <sz val="11"/>
      <name val="Calibri"/>
      <family val="2"/>
      <scheme val="minor"/>
    </font>
    <font>
      <b/>
      <sz val="12"/>
      <name val="Times New Roman"/>
      <family val="1"/>
    </font>
    <font>
      <b/>
      <sz val="11"/>
      <name val="Calibri"/>
      <family val="2"/>
      <scheme val="minor"/>
    </font>
    <font>
      <sz val="12"/>
      <color rgb="FFFF000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0" fontId="0" fillId="0" borderId="0" xfId="0"/>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wrapText="1"/>
    </xf>
    <xf numFmtId="164" fontId="6" fillId="0" borderId="1" xfId="1" applyNumberFormat="1" applyFont="1" applyBorder="1" applyAlignment="1">
      <alignment vertical="center"/>
    </xf>
    <xf numFmtId="0" fontId="6" fillId="0" borderId="1" xfId="0" applyFont="1" applyBorder="1" applyAlignment="1">
      <alignment vertical="center"/>
    </xf>
    <xf numFmtId="0" fontId="7" fillId="0" borderId="0" xfId="0" applyFont="1"/>
    <xf numFmtId="164" fontId="8" fillId="0" borderId="1" xfId="1" applyNumberFormat="1" applyFont="1" applyBorder="1" applyAlignment="1">
      <alignment vertical="center"/>
    </xf>
    <xf numFmtId="0" fontId="8" fillId="0" borderId="1" xfId="0" applyFont="1" applyBorder="1" applyAlignment="1">
      <alignment vertical="center"/>
    </xf>
    <xf numFmtId="0" fontId="9" fillId="0" borderId="0" xfId="0" applyFont="1"/>
    <xf numFmtId="0" fontId="6" fillId="0" borderId="1" xfId="0" quotePrefix="1" applyFont="1" applyBorder="1" applyAlignment="1">
      <alignment horizontal="justify" vertical="center" wrapText="1"/>
    </xf>
    <xf numFmtId="0" fontId="8" fillId="0" borderId="1" xfId="0" applyFont="1" applyBorder="1" applyAlignment="1">
      <alignment horizontal="center" vertical="center"/>
    </xf>
    <xf numFmtId="0" fontId="8" fillId="0" borderId="1" xfId="0" applyFont="1" applyBorder="1" applyAlignment="1">
      <alignment horizontal="justify" vertical="center" wrapText="1"/>
    </xf>
    <xf numFmtId="43" fontId="6" fillId="0" borderId="0" xfId="1" applyFont="1" applyFill="1" applyBorder="1" applyAlignment="1">
      <alignment vertical="center"/>
    </xf>
    <xf numFmtId="43" fontId="0" fillId="0" borderId="0" xfId="0" applyNumberFormat="1"/>
    <xf numFmtId="164" fontId="0" fillId="0" borderId="0" xfId="0" applyNumberFormat="1"/>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0" borderId="0" xfId="0" applyFont="1" applyAlignment="1">
      <alignment horizontal="center" vertical="center" wrapText="1"/>
    </xf>
    <xf numFmtId="0" fontId="3" fillId="0" borderId="4" xfId="0" applyFont="1" applyBorder="1" applyAlignment="1">
      <alignment horizontal="center"/>
    </xf>
    <xf numFmtId="0" fontId="4" fillId="0" borderId="1" xfId="0" applyFont="1" applyBorder="1" applyAlignment="1">
      <alignment horizontal="center" vertical="center" wrapText="1"/>
    </xf>
    <xf numFmtId="164" fontId="10" fillId="0" borderId="1" xfId="1" applyNumberFormat="1" applyFont="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workbookViewId="0">
      <pane ySplit="6" topLeftCell="A16" activePane="bottomLeft" state="frozen"/>
      <selection pane="bottomLeft" activeCell="H18" sqref="H18"/>
    </sheetView>
  </sheetViews>
  <sheetFormatPr defaultRowHeight="15" x14ac:dyDescent="0.25"/>
  <cols>
    <col min="1" max="1" width="5" customWidth="1"/>
    <col min="2" max="2" width="43.7109375" customWidth="1"/>
    <col min="3" max="3" width="15.28515625" customWidth="1"/>
    <col min="4" max="5" width="11.7109375" customWidth="1"/>
    <col min="6" max="6" width="12.7109375" customWidth="1"/>
    <col min="7" max="8" width="11.7109375" customWidth="1"/>
    <col min="9" max="9" width="12.7109375" customWidth="1"/>
    <col min="10" max="11" width="11.7109375" customWidth="1"/>
    <col min="14" max="14" width="16.5703125" customWidth="1"/>
  </cols>
  <sheetData>
    <row r="1" spans="1:12" ht="39.6" customHeight="1" x14ac:dyDescent="0.25">
      <c r="A1" s="20" t="s">
        <v>21</v>
      </c>
      <c r="B1" s="20"/>
      <c r="C1" s="20"/>
      <c r="D1" s="20"/>
      <c r="E1" s="20"/>
      <c r="F1" s="20"/>
      <c r="G1" s="20"/>
      <c r="H1" s="20"/>
      <c r="I1" s="20"/>
      <c r="J1" s="20"/>
      <c r="K1" s="20"/>
      <c r="L1" s="20"/>
    </row>
    <row r="2" spans="1:12" s="1" customFormat="1" ht="15.75" customHeight="1" x14ac:dyDescent="0.25">
      <c r="A2" s="20"/>
      <c r="B2" s="20"/>
      <c r="C2" s="20"/>
      <c r="D2" s="20"/>
      <c r="E2" s="20"/>
      <c r="F2" s="20"/>
      <c r="G2" s="20"/>
      <c r="H2" s="20"/>
      <c r="I2" s="20"/>
      <c r="J2" s="20"/>
      <c r="K2" s="20"/>
      <c r="L2" s="20"/>
    </row>
    <row r="3" spans="1:12" ht="15.75" x14ac:dyDescent="0.25">
      <c r="A3" s="1"/>
      <c r="B3" s="1"/>
      <c r="C3" s="1"/>
      <c r="D3" s="1"/>
      <c r="E3" s="1"/>
      <c r="F3" s="1"/>
      <c r="G3" s="1"/>
      <c r="H3" s="1"/>
      <c r="I3" s="1"/>
      <c r="J3" s="21" t="s">
        <v>11</v>
      </c>
      <c r="K3" s="21"/>
      <c r="L3" s="21"/>
    </row>
    <row r="4" spans="1:12" ht="19.5" customHeight="1" x14ac:dyDescent="0.25">
      <c r="A4" s="22" t="s">
        <v>0</v>
      </c>
      <c r="B4" s="22" t="s">
        <v>1</v>
      </c>
      <c r="C4" s="22" t="s">
        <v>26</v>
      </c>
      <c r="D4" s="22" t="s">
        <v>2</v>
      </c>
      <c r="E4" s="22"/>
      <c r="F4" s="22"/>
      <c r="G4" s="22"/>
      <c r="H4" s="22"/>
      <c r="I4" s="22"/>
      <c r="J4" s="22"/>
      <c r="K4" s="22"/>
      <c r="L4" s="22" t="s">
        <v>9</v>
      </c>
    </row>
    <row r="5" spans="1:12" ht="19.5" customHeight="1" x14ac:dyDescent="0.25">
      <c r="A5" s="22"/>
      <c r="B5" s="22"/>
      <c r="C5" s="22"/>
      <c r="D5" s="22" t="s">
        <v>3</v>
      </c>
      <c r="E5" s="22"/>
      <c r="F5" s="22"/>
      <c r="G5" s="22" t="s">
        <v>10</v>
      </c>
      <c r="H5" s="22"/>
      <c r="I5" s="22"/>
      <c r="J5" s="22" t="s">
        <v>7</v>
      </c>
      <c r="K5" s="22" t="s">
        <v>8</v>
      </c>
      <c r="L5" s="22"/>
    </row>
    <row r="6" spans="1:12" ht="47.25" x14ac:dyDescent="0.25">
      <c r="A6" s="22"/>
      <c r="B6" s="22"/>
      <c r="C6" s="22"/>
      <c r="D6" s="3" t="s">
        <v>4</v>
      </c>
      <c r="E6" s="3" t="s">
        <v>5</v>
      </c>
      <c r="F6" s="3" t="s">
        <v>6</v>
      </c>
      <c r="G6" s="3" t="s">
        <v>4</v>
      </c>
      <c r="H6" s="3" t="s">
        <v>5</v>
      </c>
      <c r="I6" s="3" t="s">
        <v>6</v>
      </c>
      <c r="J6" s="22"/>
      <c r="K6" s="22"/>
      <c r="L6" s="22"/>
    </row>
    <row r="7" spans="1:12" ht="25.5" customHeight="1" x14ac:dyDescent="0.25">
      <c r="A7" s="2">
        <v>1</v>
      </c>
      <c r="B7" s="2">
        <v>2</v>
      </c>
      <c r="C7" s="2" t="s">
        <v>22</v>
      </c>
      <c r="D7" s="2">
        <v>4</v>
      </c>
      <c r="E7" s="2">
        <v>5</v>
      </c>
      <c r="F7" s="2" t="s">
        <v>23</v>
      </c>
      <c r="G7" s="2">
        <v>7</v>
      </c>
      <c r="H7" s="2">
        <v>8</v>
      </c>
      <c r="I7" s="2" t="s">
        <v>24</v>
      </c>
      <c r="J7" s="2">
        <v>10</v>
      </c>
      <c r="K7" s="2">
        <v>11</v>
      </c>
      <c r="L7" s="2">
        <v>12</v>
      </c>
    </row>
    <row r="8" spans="1:12" s="8" customFormat="1" ht="31.5" x14ac:dyDescent="0.25">
      <c r="A8" s="13" t="s">
        <v>39</v>
      </c>
      <c r="B8" s="14" t="s">
        <v>25</v>
      </c>
      <c r="C8" s="9">
        <f>F8+I8+J8+K8</f>
        <v>558297</v>
      </c>
      <c r="D8" s="9">
        <f>SUM(D9:D14)</f>
        <v>189443</v>
      </c>
      <c r="E8" s="9">
        <f>SUM(E9:E14)</f>
        <v>97543</v>
      </c>
      <c r="F8" s="9">
        <f>D8+E8</f>
        <v>286986</v>
      </c>
      <c r="G8" s="9">
        <f>SUM(G9:G14)</f>
        <v>8364</v>
      </c>
      <c r="H8" s="9">
        <f>SUM(H9:H14)</f>
        <v>0</v>
      </c>
      <c r="I8" s="9">
        <f>H8+G8</f>
        <v>8364</v>
      </c>
      <c r="J8" s="9">
        <f>SUM(J9:J14)</f>
        <v>239946</v>
      </c>
      <c r="K8" s="9">
        <f>SUM(K9:K14)</f>
        <v>23001</v>
      </c>
      <c r="L8" s="10"/>
    </row>
    <row r="9" spans="1:12" s="8" customFormat="1" ht="20.25" customHeight="1" x14ac:dyDescent="0.25">
      <c r="A9" s="4"/>
      <c r="B9" s="12" t="s">
        <v>27</v>
      </c>
      <c r="C9" s="6">
        <f t="shared" ref="C9:C43" si="0">F9+I9+J9+K9</f>
        <v>73440</v>
      </c>
      <c r="D9" s="6">
        <v>36720</v>
      </c>
      <c r="E9" s="6"/>
      <c r="F9" s="6">
        <f t="shared" ref="F9:F14" si="1">D9+E9</f>
        <v>36720</v>
      </c>
      <c r="G9" s="6">
        <v>3672</v>
      </c>
      <c r="H9" s="6"/>
      <c r="I9" s="6">
        <f t="shared" ref="I9:I43" si="2">H9+G9</f>
        <v>3672</v>
      </c>
      <c r="J9" s="6">
        <v>22950</v>
      </c>
      <c r="K9" s="6">
        <v>10098</v>
      </c>
      <c r="L9" s="7"/>
    </row>
    <row r="10" spans="1:12" s="8" customFormat="1" ht="20.25" customHeight="1" x14ac:dyDescent="0.25">
      <c r="A10" s="4"/>
      <c r="B10" s="12" t="s">
        <v>28</v>
      </c>
      <c r="C10" s="6">
        <f t="shared" si="0"/>
        <v>93840</v>
      </c>
      <c r="D10" s="6">
        <v>46920</v>
      </c>
      <c r="E10" s="6"/>
      <c r="F10" s="6">
        <f t="shared" si="1"/>
        <v>46920</v>
      </c>
      <c r="G10" s="6">
        <v>4692</v>
      </c>
      <c r="H10" s="6"/>
      <c r="I10" s="6">
        <f t="shared" si="2"/>
        <v>4692</v>
      </c>
      <c r="J10" s="6">
        <v>29325</v>
      </c>
      <c r="K10" s="6">
        <v>12903</v>
      </c>
      <c r="L10" s="7"/>
    </row>
    <row r="11" spans="1:12" s="8" customFormat="1" ht="20.25" customHeight="1" x14ac:dyDescent="0.25">
      <c r="A11" s="4"/>
      <c r="B11" s="12" t="s">
        <v>29</v>
      </c>
      <c r="C11" s="6">
        <f t="shared" si="0"/>
        <v>110376</v>
      </c>
      <c r="D11" s="6">
        <v>30803</v>
      </c>
      <c r="E11" s="6"/>
      <c r="F11" s="6">
        <f t="shared" si="1"/>
        <v>30803</v>
      </c>
      <c r="G11" s="6"/>
      <c r="H11" s="6"/>
      <c r="I11" s="6">
        <f t="shared" si="2"/>
        <v>0</v>
      </c>
      <c r="J11" s="6">
        <v>79573</v>
      </c>
      <c r="K11" s="6">
        <v>0</v>
      </c>
      <c r="L11" s="7"/>
    </row>
    <row r="12" spans="1:12" s="8" customFormat="1" ht="20.25" customHeight="1" x14ac:dyDescent="0.25">
      <c r="A12" s="4"/>
      <c r="B12" s="12" t="s">
        <v>30</v>
      </c>
      <c r="C12" s="6">
        <f t="shared" si="0"/>
        <v>160068</v>
      </c>
      <c r="D12" s="6"/>
      <c r="E12" s="6">
        <v>51970</v>
      </c>
      <c r="F12" s="6">
        <f t="shared" si="1"/>
        <v>51970</v>
      </c>
      <c r="G12" s="6"/>
      <c r="H12" s="6"/>
      <c r="I12" s="6">
        <f t="shared" si="2"/>
        <v>0</v>
      </c>
      <c r="J12" s="6">
        <v>108098</v>
      </c>
      <c r="K12" s="6"/>
      <c r="L12" s="7"/>
    </row>
    <row r="13" spans="1:12" s="8" customFormat="1" ht="20.25" customHeight="1" x14ac:dyDescent="0.25">
      <c r="A13" s="4"/>
      <c r="B13" s="12" t="s">
        <v>31</v>
      </c>
      <c r="C13" s="6">
        <f t="shared" si="0"/>
        <v>45573</v>
      </c>
      <c r="D13" s="6"/>
      <c r="E13" s="6">
        <v>45573</v>
      </c>
      <c r="F13" s="6">
        <f t="shared" si="1"/>
        <v>45573</v>
      </c>
      <c r="G13" s="6"/>
      <c r="H13" s="6"/>
      <c r="I13" s="6">
        <f t="shared" si="2"/>
        <v>0</v>
      </c>
      <c r="J13" s="6"/>
      <c r="K13" s="6"/>
      <c r="L13" s="7"/>
    </row>
    <row r="14" spans="1:12" s="8" customFormat="1" ht="20.25" customHeight="1" x14ac:dyDescent="0.25">
      <c r="A14" s="4"/>
      <c r="B14" s="12" t="s">
        <v>32</v>
      </c>
      <c r="C14" s="6">
        <f t="shared" si="0"/>
        <v>75000</v>
      </c>
      <c r="D14" s="6">
        <v>75000</v>
      </c>
      <c r="E14" s="6"/>
      <c r="F14" s="6">
        <f t="shared" si="1"/>
        <v>75000</v>
      </c>
      <c r="G14" s="6"/>
      <c r="H14" s="6"/>
      <c r="I14" s="6">
        <f t="shared" si="2"/>
        <v>0</v>
      </c>
      <c r="J14" s="6"/>
      <c r="K14" s="6"/>
      <c r="L14" s="7"/>
    </row>
    <row r="15" spans="1:12" s="8" customFormat="1" ht="31.5" x14ac:dyDescent="0.25">
      <c r="A15" s="13" t="s">
        <v>40</v>
      </c>
      <c r="B15" s="14" t="s">
        <v>12</v>
      </c>
      <c r="C15" s="9">
        <f t="shared" si="0"/>
        <v>142797</v>
      </c>
      <c r="D15" s="9">
        <v>131737</v>
      </c>
      <c r="E15" s="9">
        <v>11060</v>
      </c>
      <c r="F15" s="9">
        <f t="shared" ref="F15:F43" si="3">D15+E15</f>
        <v>142797</v>
      </c>
      <c r="G15" s="9">
        <v>0</v>
      </c>
      <c r="H15" s="9">
        <v>0</v>
      </c>
      <c r="I15" s="9">
        <f t="shared" si="2"/>
        <v>0</v>
      </c>
      <c r="J15" s="9">
        <v>0</v>
      </c>
      <c r="K15" s="9">
        <v>0</v>
      </c>
      <c r="L15" s="10"/>
    </row>
    <row r="16" spans="1:12" s="8" customFormat="1" ht="63" x14ac:dyDescent="0.25">
      <c r="A16" s="13" t="s">
        <v>41</v>
      </c>
      <c r="B16" s="14" t="s">
        <v>13</v>
      </c>
      <c r="C16" s="9">
        <f t="shared" si="0"/>
        <v>1044358</v>
      </c>
      <c r="D16" s="9">
        <f>D17+D18+D22</f>
        <v>29000</v>
      </c>
      <c r="E16" s="9">
        <f>E17+E18+E22</f>
        <v>579874</v>
      </c>
      <c r="F16" s="9">
        <f t="shared" si="3"/>
        <v>608874</v>
      </c>
      <c r="G16" s="9">
        <f>G17+G18+G22</f>
        <v>6000</v>
      </c>
      <c r="H16" s="9">
        <f>H17+H18+H22</f>
        <v>8137</v>
      </c>
      <c r="I16" s="9">
        <f t="shared" si="2"/>
        <v>14137</v>
      </c>
      <c r="J16" s="9">
        <f>J17+J18+J22</f>
        <v>383640</v>
      </c>
      <c r="K16" s="9">
        <f>K17+K18+K22</f>
        <v>37707</v>
      </c>
      <c r="L16" s="10"/>
    </row>
    <row r="17" spans="1:12" s="8" customFormat="1" ht="31.5" x14ac:dyDescent="0.25">
      <c r="A17" s="4">
        <v>1</v>
      </c>
      <c r="B17" s="5" t="s">
        <v>33</v>
      </c>
      <c r="C17" s="6">
        <f t="shared" si="0"/>
        <v>391213</v>
      </c>
      <c r="D17" s="6"/>
      <c r="E17" s="6">
        <v>391213</v>
      </c>
      <c r="F17" s="6">
        <f t="shared" si="3"/>
        <v>391213</v>
      </c>
      <c r="G17" s="6"/>
      <c r="H17" s="6"/>
      <c r="I17" s="6">
        <f t="shared" si="2"/>
        <v>0</v>
      </c>
      <c r="J17" s="6"/>
      <c r="K17" s="6"/>
      <c r="L17" s="7"/>
    </row>
    <row r="18" spans="1:12" s="8" customFormat="1" ht="47.25" x14ac:dyDescent="0.25">
      <c r="A18" s="4">
        <v>2</v>
      </c>
      <c r="B18" s="5" t="s">
        <v>34</v>
      </c>
      <c r="C18" s="6">
        <f t="shared" si="0"/>
        <v>653145</v>
      </c>
      <c r="D18" s="6">
        <f>D19+D20+D21</f>
        <v>29000</v>
      </c>
      <c r="E18" s="6">
        <f>E19+E20+E21</f>
        <v>188661</v>
      </c>
      <c r="F18" s="6">
        <f>D18+E18</f>
        <v>217661</v>
      </c>
      <c r="G18" s="6">
        <f>G19+G20+G21</f>
        <v>6000</v>
      </c>
      <c r="H18" s="6">
        <f>H19+H20+H21</f>
        <v>8137</v>
      </c>
      <c r="I18" s="6">
        <f t="shared" si="2"/>
        <v>14137</v>
      </c>
      <c r="J18" s="6">
        <f>J19+J20+J21</f>
        <v>383640</v>
      </c>
      <c r="K18" s="6">
        <f>K19+K20+K21</f>
        <v>37707</v>
      </c>
      <c r="L18" s="7"/>
    </row>
    <row r="19" spans="1:12" s="8" customFormat="1" ht="23.25" customHeight="1" x14ac:dyDescent="0.25">
      <c r="A19" s="4"/>
      <c r="B19" s="5" t="s">
        <v>36</v>
      </c>
      <c r="C19" s="6">
        <f t="shared" si="0"/>
        <v>365973</v>
      </c>
      <c r="D19" s="6"/>
      <c r="E19" s="6">
        <v>119250</v>
      </c>
      <c r="F19" s="6">
        <f t="shared" si="3"/>
        <v>119250</v>
      </c>
      <c r="G19" s="6"/>
      <c r="H19" s="6"/>
      <c r="I19" s="6">
        <f t="shared" si="2"/>
        <v>0</v>
      </c>
      <c r="J19" s="6">
        <v>246723</v>
      </c>
      <c r="K19" s="6"/>
      <c r="L19" s="7"/>
    </row>
    <row r="20" spans="1:12" s="8" customFormat="1" ht="31.5" x14ac:dyDescent="0.25">
      <c r="A20" s="4"/>
      <c r="B20" s="5" t="s">
        <v>35</v>
      </c>
      <c r="C20" s="6">
        <f t="shared" si="0"/>
        <v>229000</v>
      </c>
      <c r="D20" s="6">
        <v>29000</v>
      </c>
      <c r="E20" s="6">
        <v>31000</v>
      </c>
      <c r="F20" s="6">
        <f t="shared" si="3"/>
        <v>60000</v>
      </c>
      <c r="G20" s="6">
        <v>6000</v>
      </c>
      <c r="H20" s="6">
        <v>2000</v>
      </c>
      <c r="I20" s="6">
        <f t="shared" si="2"/>
        <v>8000</v>
      </c>
      <c r="J20" s="6">
        <v>136917</v>
      </c>
      <c r="K20" s="6">
        <v>24083</v>
      </c>
      <c r="L20" s="7"/>
    </row>
    <row r="21" spans="1:12" s="8" customFormat="1" ht="47.25" x14ac:dyDescent="0.25">
      <c r="A21" s="4"/>
      <c r="B21" s="5" t="s">
        <v>37</v>
      </c>
      <c r="C21" s="6">
        <f t="shared" si="0"/>
        <v>58172</v>
      </c>
      <c r="D21" s="6"/>
      <c r="E21" s="6">
        <v>38411</v>
      </c>
      <c r="F21" s="6">
        <f t="shared" si="3"/>
        <v>38411</v>
      </c>
      <c r="G21" s="6"/>
      <c r="H21" s="6">
        <v>6137</v>
      </c>
      <c r="I21" s="6">
        <f t="shared" si="2"/>
        <v>6137</v>
      </c>
      <c r="J21" s="6"/>
      <c r="K21" s="6">
        <v>13624</v>
      </c>
      <c r="L21" s="7"/>
    </row>
    <row r="22" spans="1:12" s="8" customFormat="1" ht="35.25" customHeight="1" x14ac:dyDescent="0.25">
      <c r="A22" s="4">
        <v>3</v>
      </c>
      <c r="B22" s="5" t="s">
        <v>38</v>
      </c>
      <c r="C22" s="6">
        <f t="shared" si="0"/>
        <v>0</v>
      </c>
      <c r="D22" s="6"/>
      <c r="E22" s="6"/>
      <c r="F22" s="6">
        <f t="shared" si="3"/>
        <v>0</v>
      </c>
      <c r="G22" s="6"/>
      <c r="H22" s="6"/>
      <c r="I22" s="6">
        <f t="shared" si="2"/>
        <v>0</v>
      </c>
      <c r="J22" s="6"/>
      <c r="K22" s="6"/>
      <c r="L22" s="7"/>
    </row>
    <row r="23" spans="1:12" s="8" customFormat="1" ht="67.5" customHeight="1" x14ac:dyDescent="0.25">
      <c r="A23" s="13" t="s">
        <v>42</v>
      </c>
      <c r="B23" s="14" t="s">
        <v>14</v>
      </c>
      <c r="C23" s="9">
        <f>F23+I23+J23+K23</f>
        <v>847034</v>
      </c>
      <c r="D23" s="9">
        <f>D24+D25</f>
        <v>574700</v>
      </c>
      <c r="E23" s="9">
        <f>E24+E25</f>
        <v>44750</v>
      </c>
      <c r="F23" s="9">
        <f t="shared" si="3"/>
        <v>619450</v>
      </c>
      <c r="G23" s="9">
        <f>G24+G25</f>
        <v>86205</v>
      </c>
      <c r="H23" s="9">
        <f>H24+H25</f>
        <v>0</v>
      </c>
      <c r="I23" s="9">
        <f t="shared" si="2"/>
        <v>86205</v>
      </c>
      <c r="J23" s="9">
        <f>J24+J25</f>
        <v>0</v>
      </c>
      <c r="K23" s="9">
        <f>K24+K25</f>
        <v>141379</v>
      </c>
      <c r="L23" s="10"/>
    </row>
    <row r="24" spans="1:12" s="8" customFormat="1" ht="47.25" x14ac:dyDescent="0.25">
      <c r="A24" s="13">
        <v>1</v>
      </c>
      <c r="B24" s="5" t="s">
        <v>49</v>
      </c>
      <c r="C24" s="6">
        <f t="shared" si="0"/>
        <v>847034</v>
      </c>
      <c r="D24" s="6">
        <v>574700</v>
      </c>
      <c r="E24" s="6">
        <v>44750</v>
      </c>
      <c r="F24" s="6">
        <f t="shared" si="3"/>
        <v>619450</v>
      </c>
      <c r="G24" s="6">
        <f>D24*15%</f>
        <v>86205</v>
      </c>
      <c r="H24" s="6"/>
      <c r="I24" s="6">
        <f t="shared" si="2"/>
        <v>86205</v>
      </c>
      <c r="J24" s="6"/>
      <c r="K24" s="6">
        <v>141379</v>
      </c>
      <c r="L24" s="10"/>
    </row>
    <row r="25" spans="1:12" s="8" customFormat="1" ht="47.25" x14ac:dyDescent="0.25">
      <c r="A25" s="13">
        <v>2</v>
      </c>
      <c r="B25" s="5" t="s">
        <v>50</v>
      </c>
      <c r="C25" s="6">
        <f t="shared" si="0"/>
        <v>0</v>
      </c>
      <c r="D25" s="6"/>
      <c r="E25" s="6"/>
      <c r="F25" s="6">
        <f t="shared" si="3"/>
        <v>0</v>
      </c>
      <c r="G25" s="6"/>
      <c r="H25" s="6"/>
      <c r="I25" s="6">
        <f t="shared" si="2"/>
        <v>0</v>
      </c>
      <c r="J25" s="6"/>
      <c r="K25" s="6"/>
      <c r="L25" s="10"/>
    </row>
    <row r="26" spans="1:12" s="8" customFormat="1" ht="31.5" x14ac:dyDescent="0.25">
      <c r="A26" s="13" t="s">
        <v>43</v>
      </c>
      <c r="B26" s="14" t="s">
        <v>15</v>
      </c>
      <c r="C26" s="9">
        <f t="shared" si="0"/>
        <v>352885</v>
      </c>
      <c r="D26" s="9">
        <f>SUM(D27:D30)</f>
        <v>131875</v>
      </c>
      <c r="E26" s="9">
        <f>SUM(E27:E30)</f>
        <v>162588</v>
      </c>
      <c r="F26" s="9">
        <f t="shared" si="3"/>
        <v>294463</v>
      </c>
      <c r="G26" s="9">
        <f>SUM(G27:G30)</f>
        <v>0</v>
      </c>
      <c r="H26" s="9">
        <f>SUM(H27:H30)</f>
        <v>58422</v>
      </c>
      <c r="I26" s="9">
        <f t="shared" si="2"/>
        <v>58422</v>
      </c>
      <c r="J26" s="9">
        <f>SUM(J27:J30)</f>
        <v>0</v>
      </c>
      <c r="K26" s="9">
        <f>SUM(K27:K30)</f>
        <v>0</v>
      </c>
      <c r="L26" s="10"/>
    </row>
    <row r="27" spans="1:12" s="8" customFormat="1" ht="47.25" x14ac:dyDescent="0.25">
      <c r="A27" s="4">
        <v>1</v>
      </c>
      <c r="B27" s="5" t="s">
        <v>51</v>
      </c>
      <c r="C27" s="6">
        <f t="shared" si="0"/>
        <v>152063</v>
      </c>
      <c r="D27" s="6">
        <v>131875</v>
      </c>
      <c r="E27" s="6">
        <v>20188</v>
      </c>
      <c r="F27" s="6">
        <f t="shared" si="3"/>
        <v>152063</v>
      </c>
      <c r="G27" s="6"/>
      <c r="H27" s="6"/>
      <c r="I27" s="6">
        <f t="shared" si="2"/>
        <v>0</v>
      </c>
      <c r="J27" s="6"/>
      <c r="K27" s="6"/>
      <c r="L27" s="7"/>
    </row>
    <row r="28" spans="1:12" s="8" customFormat="1" ht="31.5" x14ac:dyDescent="0.25">
      <c r="A28" s="4">
        <v>2</v>
      </c>
      <c r="B28" s="5" t="s">
        <v>52</v>
      </c>
      <c r="C28" s="6">
        <f t="shared" si="0"/>
        <v>10262</v>
      </c>
      <c r="D28" s="6"/>
      <c r="E28" s="6"/>
      <c r="F28" s="6">
        <f t="shared" si="3"/>
        <v>0</v>
      </c>
      <c r="G28" s="6"/>
      <c r="H28" s="23">
        <v>10262</v>
      </c>
      <c r="I28" s="6">
        <f t="shared" si="2"/>
        <v>10262</v>
      </c>
      <c r="J28" s="6"/>
      <c r="K28" s="6"/>
      <c r="L28" s="7"/>
    </row>
    <row r="29" spans="1:12" s="8" customFormat="1" ht="31.5" x14ac:dyDescent="0.25">
      <c r="A29" s="4">
        <v>3</v>
      </c>
      <c r="B29" s="5" t="s">
        <v>53</v>
      </c>
      <c r="C29" s="6">
        <f>F29+I29+J29+K29</f>
        <v>157260</v>
      </c>
      <c r="D29" s="6"/>
      <c r="E29" s="6">
        <v>109100</v>
      </c>
      <c r="F29" s="6">
        <f t="shared" si="3"/>
        <v>109100</v>
      </c>
      <c r="G29" s="6"/>
      <c r="H29" s="6">
        <v>48160</v>
      </c>
      <c r="I29" s="6">
        <f t="shared" si="2"/>
        <v>48160</v>
      </c>
      <c r="J29" s="6"/>
      <c r="K29" s="6"/>
      <c r="L29" s="7"/>
    </row>
    <row r="30" spans="1:12" s="8" customFormat="1" ht="47.25" x14ac:dyDescent="0.25">
      <c r="A30" s="4">
        <v>4</v>
      </c>
      <c r="B30" s="5" t="s">
        <v>54</v>
      </c>
      <c r="C30" s="6">
        <f>F30+I30+J30+K30</f>
        <v>33300</v>
      </c>
      <c r="D30" s="6"/>
      <c r="E30" s="6">
        <v>33300</v>
      </c>
      <c r="F30" s="6">
        <f t="shared" si="3"/>
        <v>33300</v>
      </c>
      <c r="G30" s="6"/>
      <c r="H30" s="6"/>
      <c r="I30" s="6"/>
      <c r="J30" s="6"/>
      <c r="K30" s="6"/>
      <c r="L30" s="7"/>
    </row>
    <row r="31" spans="1:12" s="8" customFormat="1" ht="47.25" x14ac:dyDescent="0.25">
      <c r="A31" s="13" t="s">
        <v>44</v>
      </c>
      <c r="B31" s="14" t="s">
        <v>16</v>
      </c>
      <c r="C31" s="9">
        <f t="shared" si="0"/>
        <v>112126</v>
      </c>
      <c r="D31" s="9">
        <v>33900</v>
      </c>
      <c r="E31" s="9">
        <v>25874</v>
      </c>
      <c r="F31" s="9">
        <f t="shared" si="3"/>
        <v>59774</v>
      </c>
      <c r="G31" s="9">
        <v>18750</v>
      </c>
      <c r="H31" s="9">
        <v>21698</v>
      </c>
      <c r="I31" s="9">
        <f t="shared" si="2"/>
        <v>40448</v>
      </c>
      <c r="J31" s="9">
        <v>0</v>
      </c>
      <c r="K31" s="9">
        <v>11904</v>
      </c>
      <c r="L31" s="10"/>
    </row>
    <row r="32" spans="1:12" s="8" customFormat="1" ht="51.75" customHeight="1" x14ac:dyDescent="0.25">
      <c r="A32" s="13" t="s">
        <v>45</v>
      </c>
      <c r="B32" s="14" t="s">
        <v>17</v>
      </c>
      <c r="C32" s="9">
        <f t="shared" si="0"/>
        <v>50381</v>
      </c>
      <c r="D32" s="9">
        <v>0</v>
      </c>
      <c r="E32" s="9">
        <v>35016</v>
      </c>
      <c r="F32" s="9">
        <f t="shared" si="3"/>
        <v>35016</v>
      </c>
      <c r="G32" s="9">
        <v>0</v>
      </c>
      <c r="H32" s="9">
        <v>15365</v>
      </c>
      <c r="I32" s="9">
        <f t="shared" si="2"/>
        <v>15365</v>
      </c>
      <c r="J32" s="9">
        <v>0</v>
      </c>
      <c r="K32" s="9">
        <v>0</v>
      </c>
      <c r="L32" s="10"/>
    </row>
    <row r="33" spans="1:12" s="8" customFormat="1" ht="47.25" x14ac:dyDescent="0.25">
      <c r="A33" s="13" t="s">
        <v>46</v>
      </c>
      <c r="B33" s="14" t="s">
        <v>18</v>
      </c>
      <c r="C33" s="9">
        <f t="shared" si="0"/>
        <v>66460</v>
      </c>
      <c r="D33" s="9">
        <v>0</v>
      </c>
      <c r="E33" s="9">
        <v>66460</v>
      </c>
      <c r="F33" s="9">
        <f t="shared" si="3"/>
        <v>66460</v>
      </c>
      <c r="G33" s="9">
        <v>0</v>
      </c>
      <c r="H33" s="9">
        <v>0</v>
      </c>
      <c r="I33" s="9">
        <f t="shared" si="2"/>
        <v>0</v>
      </c>
      <c r="J33" s="9">
        <v>0</v>
      </c>
      <c r="K33" s="9">
        <v>0</v>
      </c>
      <c r="L33" s="10"/>
    </row>
    <row r="34" spans="1:12" s="8" customFormat="1" ht="47.25" x14ac:dyDescent="0.25">
      <c r="A34" s="13" t="s">
        <v>47</v>
      </c>
      <c r="B34" s="14" t="s">
        <v>19</v>
      </c>
      <c r="C34" s="9">
        <f t="shared" si="0"/>
        <v>118166</v>
      </c>
      <c r="D34" s="9">
        <v>0</v>
      </c>
      <c r="E34" s="9">
        <v>116532</v>
      </c>
      <c r="F34" s="9">
        <f t="shared" si="3"/>
        <v>116532</v>
      </c>
      <c r="G34" s="9">
        <v>0</v>
      </c>
      <c r="H34" s="9">
        <v>1634</v>
      </c>
      <c r="I34" s="9">
        <f t="shared" si="2"/>
        <v>1634</v>
      </c>
      <c r="J34" s="9">
        <v>0</v>
      </c>
      <c r="K34" s="9">
        <v>0</v>
      </c>
      <c r="L34" s="10"/>
    </row>
    <row r="35" spans="1:12" s="8" customFormat="1" ht="47.25" x14ac:dyDescent="0.25">
      <c r="A35" s="4">
        <v>1</v>
      </c>
      <c r="B35" s="5" t="s">
        <v>55</v>
      </c>
      <c r="C35" s="6">
        <f t="shared" si="0"/>
        <v>107275</v>
      </c>
      <c r="D35" s="6"/>
      <c r="E35" s="6">
        <v>107275</v>
      </c>
      <c r="F35" s="6">
        <f t="shared" si="3"/>
        <v>107275</v>
      </c>
      <c r="G35" s="6"/>
      <c r="H35" s="6"/>
      <c r="I35" s="6">
        <f t="shared" si="2"/>
        <v>0</v>
      </c>
      <c r="J35" s="6"/>
      <c r="K35" s="6"/>
      <c r="L35" s="7"/>
    </row>
    <row r="36" spans="1:12" s="8" customFormat="1" ht="31.5" x14ac:dyDescent="0.25">
      <c r="A36" s="4">
        <v>2</v>
      </c>
      <c r="B36" s="5" t="s">
        <v>56</v>
      </c>
      <c r="C36" s="6">
        <f t="shared" si="0"/>
        <v>10891</v>
      </c>
      <c r="D36" s="6"/>
      <c r="E36" s="6">
        <v>9257</v>
      </c>
      <c r="F36" s="6">
        <f t="shared" si="3"/>
        <v>9257</v>
      </c>
      <c r="G36" s="6"/>
      <c r="H36" s="6">
        <v>1634</v>
      </c>
      <c r="I36" s="6">
        <f t="shared" si="2"/>
        <v>1634</v>
      </c>
      <c r="J36" s="6"/>
      <c r="K36" s="6"/>
      <c r="L36" s="7"/>
    </row>
    <row r="37" spans="1:12" s="8" customFormat="1" ht="63" x14ac:dyDescent="0.25">
      <c r="A37" s="13" t="s">
        <v>48</v>
      </c>
      <c r="B37" s="14" t="s">
        <v>20</v>
      </c>
      <c r="C37" s="9">
        <f>F37+I37+J37+K37</f>
        <v>58117</v>
      </c>
      <c r="D37" s="9">
        <f>D38+D42+D43</f>
        <v>26312</v>
      </c>
      <c r="E37" s="9">
        <f>E38+E42+E43</f>
        <v>27922</v>
      </c>
      <c r="F37" s="9">
        <f t="shared" ref="F37:K37" si="4">F38+F42+F43</f>
        <v>54234</v>
      </c>
      <c r="G37" s="9">
        <f t="shared" si="4"/>
        <v>0</v>
      </c>
      <c r="H37" s="9">
        <f t="shared" si="4"/>
        <v>3883</v>
      </c>
      <c r="I37" s="9">
        <f t="shared" si="4"/>
        <v>3883</v>
      </c>
      <c r="J37" s="9">
        <f t="shared" si="4"/>
        <v>0</v>
      </c>
      <c r="K37" s="9">
        <f t="shared" si="4"/>
        <v>0</v>
      </c>
      <c r="L37" s="10"/>
    </row>
    <row r="38" spans="1:12" s="8" customFormat="1" ht="63" x14ac:dyDescent="0.25">
      <c r="A38" s="4">
        <v>1</v>
      </c>
      <c r="B38" s="5" t="s">
        <v>57</v>
      </c>
      <c r="C38" s="6">
        <f t="shared" si="0"/>
        <v>19013</v>
      </c>
      <c r="D38" s="6">
        <f>SUM(D39:D41)</f>
        <v>0</v>
      </c>
      <c r="E38" s="6">
        <f>SUM(E39:E41)</f>
        <v>15130</v>
      </c>
      <c r="F38" s="6">
        <f t="shared" si="3"/>
        <v>15130</v>
      </c>
      <c r="G38" s="6">
        <f>SUM(G39:G41)</f>
        <v>0</v>
      </c>
      <c r="H38" s="6">
        <f t="shared" ref="H38:I38" si="5">SUM(H39:H41)</f>
        <v>3883</v>
      </c>
      <c r="I38" s="6">
        <f t="shared" si="5"/>
        <v>3883</v>
      </c>
      <c r="J38" s="6"/>
      <c r="K38" s="6"/>
      <c r="L38" s="7"/>
    </row>
    <row r="39" spans="1:12" s="8" customFormat="1" ht="36" customHeight="1" x14ac:dyDescent="0.25">
      <c r="A39" s="4"/>
      <c r="B39" s="5" t="s">
        <v>60</v>
      </c>
      <c r="C39" s="6">
        <f t="shared" si="0"/>
        <v>8865</v>
      </c>
      <c r="D39" s="6"/>
      <c r="E39" s="6">
        <v>4982</v>
      </c>
      <c r="F39" s="6">
        <f t="shared" si="3"/>
        <v>4982</v>
      </c>
      <c r="G39" s="6"/>
      <c r="H39" s="6">
        <v>3883</v>
      </c>
      <c r="I39" s="6">
        <f t="shared" si="2"/>
        <v>3883</v>
      </c>
      <c r="J39" s="6"/>
      <c r="K39" s="6"/>
      <c r="L39" s="7"/>
    </row>
    <row r="40" spans="1:12" s="8" customFormat="1" ht="31.5" x14ac:dyDescent="0.25">
      <c r="A40" s="4"/>
      <c r="B40" s="5" t="s">
        <v>61</v>
      </c>
      <c r="C40" s="6">
        <f t="shared" si="0"/>
        <v>7104</v>
      </c>
      <c r="D40" s="6"/>
      <c r="E40" s="6">
        <v>7104</v>
      </c>
      <c r="F40" s="6">
        <f t="shared" si="3"/>
        <v>7104</v>
      </c>
      <c r="G40" s="6"/>
      <c r="H40" s="6"/>
      <c r="I40" s="6"/>
      <c r="J40" s="6"/>
      <c r="K40" s="6"/>
      <c r="L40" s="7"/>
    </row>
    <row r="41" spans="1:12" s="8" customFormat="1" ht="46.5" customHeight="1" x14ac:dyDescent="0.25">
      <c r="A41" s="4"/>
      <c r="B41" s="5" t="s">
        <v>62</v>
      </c>
      <c r="C41" s="6">
        <f t="shared" si="0"/>
        <v>3044</v>
      </c>
      <c r="D41" s="6"/>
      <c r="E41" s="6">
        <v>3044</v>
      </c>
      <c r="F41" s="6">
        <f t="shared" si="3"/>
        <v>3044</v>
      </c>
      <c r="G41" s="6"/>
      <c r="H41" s="6"/>
      <c r="I41" s="6"/>
      <c r="J41" s="6"/>
      <c r="K41" s="6"/>
      <c r="L41" s="7"/>
    </row>
    <row r="42" spans="1:12" s="8" customFormat="1" ht="47.25" x14ac:dyDescent="0.25">
      <c r="A42" s="4">
        <v>2</v>
      </c>
      <c r="B42" s="5" t="s">
        <v>58</v>
      </c>
      <c r="C42" s="6">
        <f t="shared" si="0"/>
        <v>32682</v>
      </c>
      <c r="D42" s="6">
        <v>26312</v>
      </c>
      <c r="E42" s="6">
        <v>6370</v>
      </c>
      <c r="F42" s="6">
        <f t="shared" si="3"/>
        <v>32682</v>
      </c>
      <c r="G42" s="6"/>
      <c r="H42" s="6"/>
      <c r="I42" s="6">
        <f t="shared" si="2"/>
        <v>0</v>
      </c>
      <c r="J42" s="6"/>
      <c r="K42" s="6"/>
      <c r="L42" s="7"/>
    </row>
    <row r="43" spans="1:12" s="8" customFormat="1" ht="36" customHeight="1" x14ac:dyDescent="0.25">
      <c r="A43" s="4">
        <v>3</v>
      </c>
      <c r="B43" s="5" t="s">
        <v>59</v>
      </c>
      <c r="C43" s="6">
        <f t="shared" si="0"/>
        <v>6422</v>
      </c>
      <c r="D43" s="6"/>
      <c r="E43" s="6">
        <v>6422</v>
      </c>
      <c r="F43" s="6">
        <f t="shared" si="3"/>
        <v>6422</v>
      </c>
      <c r="G43" s="6"/>
      <c r="H43" s="6"/>
      <c r="I43" s="6">
        <f t="shared" si="2"/>
        <v>0</v>
      </c>
      <c r="J43" s="6"/>
      <c r="K43" s="6"/>
      <c r="L43" s="7"/>
    </row>
    <row r="44" spans="1:12" s="11" customFormat="1" ht="15.75" x14ac:dyDescent="0.25">
      <c r="A44" s="18" t="s">
        <v>6</v>
      </c>
      <c r="B44" s="19"/>
      <c r="C44" s="9">
        <f>C8+C15+C16+C23+C26+C31+C32+C33+C34+C37</f>
        <v>3350621</v>
      </c>
      <c r="D44" s="9">
        <f t="shared" ref="D44:K44" si="6">D8+D15+D16+D23+D26+D31+D32+D33+D34+D37</f>
        <v>1116967</v>
      </c>
      <c r="E44" s="9">
        <f t="shared" si="6"/>
        <v>1167619</v>
      </c>
      <c r="F44" s="9">
        <f t="shared" si="6"/>
        <v>2284586</v>
      </c>
      <c r="G44" s="9">
        <f t="shared" si="6"/>
        <v>119319</v>
      </c>
      <c r="H44" s="9">
        <f t="shared" si="6"/>
        <v>109139</v>
      </c>
      <c r="I44" s="9">
        <f t="shared" si="6"/>
        <v>228458</v>
      </c>
      <c r="J44" s="9">
        <f t="shared" si="6"/>
        <v>623586</v>
      </c>
      <c r="K44" s="9">
        <f t="shared" si="6"/>
        <v>213991</v>
      </c>
      <c r="L44" s="10"/>
    </row>
    <row r="46" spans="1:12" ht="15.75" x14ac:dyDescent="0.25">
      <c r="E46" s="17"/>
      <c r="I46" s="15"/>
    </row>
    <row r="47" spans="1:12" x14ac:dyDescent="0.25">
      <c r="G47" s="16"/>
    </row>
    <row r="48" spans="1:12" x14ac:dyDescent="0.25">
      <c r="G48" s="16"/>
    </row>
  </sheetData>
  <mergeCells count="13">
    <mergeCell ref="A44:B44"/>
    <mergeCell ref="A1:L1"/>
    <mergeCell ref="J3:L3"/>
    <mergeCell ref="A4:A6"/>
    <mergeCell ref="B4:B6"/>
    <mergeCell ref="C4:C6"/>
    <mergeCell ref="D4:K4"/>
    <mergeCell ref="L4:L6"/>
    <mergeCell ref="D5:F5"/>
    <mergeCell ref="G5:I5"/>
    <mergeCell ref="J5:J6"/>
    <mergeCell ref="K5:K6"/>
    <mergeCell ref="A2:L2"/>
  </mergeCells>
  <pageMargins left="0.25" right="0" top="0.75" bottom="0.2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GĐ 21-25</vt:lpstr>
      <vt:lpstr>'GĐ 21-25'!Print_Titles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2021-11-10T03:21:51Z</cp:lastPrinted>
  <dcterms:created xsi:type="dcterms:W3CDTF">2021-03-17T09:13:42Z</dcterms:created>
  <dcterms:modified xsi:type="dcterms:W3CDTF">2021-11-10T03:21:53Z</dcterms:modified>
</cp:coreProperties>
</file>